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_firatt\Desktop\CNG\Forms\1.1_Teklif\"/>
    </mc:Choice>
  </mc:AlternateContent>
  <xr:revisionPtr revIDLastSave="0" documentId="13_ncr:1_{1B5A2646-F003-4123-B999-E6FC3EC3A7B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NG web" sheetId="6" r:id="rId1"/>
    <sheet name="Data" sheetId="4" state="hidden" r:id="rId2"/>
  </sheets>
  <definedNames>
    <definedName name="OLE_LINK1" localSheetId="0">'CNG web'!#REF!</definedName>
    <definedName name="_xlnm.Print_Area" localSheetId="0">'CNG web'!$A$1:$M$23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4" l="1"/>
  <c r="F17" i="4"/>
  <c r="F16" i="4"/>
  <c r="F15" i="4"/>
  <c r="F13" i="4"/>
  <c r="F12" i="4"/>
  <c r="F11" i="4"/>
  <c r="F10" i="4"/>
  <c r="F9" i="4"/>
  <c r="F8" i="4"/>
  <c r="F7" i="4"/>
  <c r="F6" i="4"/>
  <c r="F5" i="4"/>
  <c r="E9" i="6" l="1"/>
  <c r="E8" i="6"/>
  <c r="E10" i="6" l="1"/>
  <c r="E12" i="6" s="1"/>
  <c r="E13" i="6" s="1"/>
</calcChain>
</file>

<file path=xl/sharedStrings.xml><?xml version="1.0" encoding="utf-8"?>
<sst xmlns="http://schemas.openxmlformats.org/spreadsheetml/2006/main" count="56" uniqueCount="52">
  <si>
    <t>a</t>
  </si>
  <si>
    <t>Tarifenin uygulanacağı ay</t>
  </si>
  <si>
    <t>Tutar</t>
  </si>
  <si>
    <t>Fiyat Artış Formülü</t>
  </si>
  <si>
    <t>CNG (a)</t>
  </si>
  <si>
    <t>ÖTV (a)</t>
  </si>
  <si>
    <t>a ayındaki Özel Tüketim Vergisi</t>
  </si>
  <si>
    <t>Birim</t>
  </si>
  <si>
    <t xml:space="preserve">K (a) </t>
  </si>
  <si>
    <t>İkmal Tesisi</t>
  </si>
  <si>
    <t>TL / kWh, KDV hariç</t>
  </si>
  <si>
    <t>SKB (a)</t>
  </si>
  <si>
    <t>Fiyat = CNG (a)  +  SKB (a) + K (a) + ÖTV (a)</t>
  </si>
  <si>
    <t>a ayında Sistem Kullanım Bedeli *</t>
  </si>
  <si>
    <t>a ayında şirket masrafları ve kar</t>
  </si>
  <si>
    <t>DEPO</t>
  </si>
  <si>
    <t>SKB</t>
  </si>
  <si>
    <t>TOPLAM</t>
  </si>
  <si>
    <t xml:space="preserve">(ÖTV-KDV HARİÇ) </t>
  </si>
  <si>
    <t>ÜFE Artış Dönemleri</t>
  </si>
  <si>
    <t>ANTALYA</t>
  </si>
  <si>
    <t>BURSA</t>
  </si>
  <si>
    <t>DENİZLİ</t>
  </si>
  <si>
    <t>ELAZIĞ</t>
  </si>
  <si>
    <t>ERZURUM</t>
  </si>
  <si>
    <t>İZMİR</t>
  </si>
  <si>
    <t>KAYSERİ</t>
  </si>
  <si>
    <t>KIRIKKALE</t>
  </si>
  <si>
    <t>KONYA</t>
  </si>
  <si>
    <t>ORDU</t>
  </si>
  <si>
    <t>OSMANİYE</t>
  </si>
  <si>
    <t>RİZE</t>
  </si>
  <si>
    <t>Fiyat, Müşterinin Naturelgaz İkmal Tesisine uzaklığı ve yıllık tüketim miktarına göre değişkenlik gösterebilir.</t>
  </si>
  <si>
    <r>
      <rPr>
        <b/>
        <sz val="9"/>
        <color theme="1"/>
        <rFont val="SymbolPS"/>
        <family val="5"/>
        <charset val="2"/>
      </rPr>
      <t>ê</t>
    </r>
    <r>
      <rPr>
        <b/>
        <sz val="9.9"/>
        <color theme="1"/>
        <rFont val="Arial Nova"/>
        <family val="2"/>
        <charset val="162"/>
      </rPr>
      <t xml:space="preserve">      </t>
    </r>
    <r>
      <rPr>
        <b/>
        <sz val="9"/>
        <color theme="1"/>
        <rFont val="Arial Nova"/>
        <family val="2"/>
        <charset val="162"/>
      </rPr>
      <t>İkmal Tesisi Seçiniz</t>
    </r>
  </si>
  <si>
    <t>Fiyat Değişkenleri</t>
  </si>
  <si>
    <t>è</t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</si>
  <si>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</si>
  <si>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  <r>
      <rPr>
        <b/>
        <sz val="9"/>
        <color rgb="FF0B813C"/>
        <rFont val="Arial Nova"/>
        <family val="2"/>
        <charset val="162"/>
      </rPr>
      <t xml:space="preserve"> , KDV hariç</t>
    </r>
  </si>
  <si>
    <r>
      <t xml:space="preserve">fiyat giriniz </t>
    </r>
    <r>
      <rPr>
        <b/>
        <sz val="9"/>
        <color rgb="FF0B813C"/>
        <rFont val="SymbolPS"/>
        <family val="5"/>
        <charset val="2"/>
      </rPr>
      <t>ê</t>
    </r>
  </si>
  <si>
    <t>ÜFE : TÜİK Yurtiçi Üretici Fiyat Endeksi (2003= 100)</t>
  </si>
  <si>
    <t>* EPDK'nın Tarifeler Yönetmeliğine göre lisans sahibi Yerel Gaz Dağıtım Şirketleri tarafından uygulanır.</t>
  </si>
  <si>
    <t>örnek</t>
  </si>
  <si>
    <t xml:space="preserve">  Lisans sahibi Yerel Gaz Dağıtım Firması tarafından SKB'e enflasyon farkı uygulanabilir, bu durumda SKB değişimi aylık olarak fiyata aynen yansıtılır.</t>
  </si>
  <si>
    <t xml:space="preserve"> Fiyat Hesaplama Tablosu Örneği</t>
  </si>
  <si>
    <t>a ayında esas alınan BOTAŞ Terminal fiyatı</t>
  </si>
  <si>
    <t>LÜLEBURGAZ</t>
  </si>
  <si>
    <r>
      <rPr>
        <b/>
        <sz val="11"/>
        <color rgb="FFC00000"/>
        <rFont val="Arial Nova"/>
        <family val="2"/>
        <charset val="162"/>
      </rPr>
      <t xml:space="preserve">Örnek </t>
    </r>
    <r>
      <rPr>
        <b/>
        <sz val="11"/>
        <color rgb="FF0B813C"/>
        <rFont val="Arial Nova"/>
        <family val="2"/>
        <charset val="162"/>
      </rPr>
      <t>Müşteri Fiyatı</t>
    </r>
  </si>
  <si>
    <t>Aylık ÜFE</t>
  </si>
  <si>
    <t>K(a) = K(a-1)*ÜFE(a-2) şeklinde değişir</t>
  </si>
  <si>
    <t>Her ayın 1'inde uygulanır.</t>
  </si>
  <si>
    <t xml:space="preserve"> Ocak 2023</t>
  </si>
  <si>
    <t>Ocak 2023 (a =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</si>
</sst>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₺&quot;* #,##0.00_-;\-&quot;₺&quot;* #,##0.00_-;_-&quot;₺&quot;* &quot;-&quot;??_-;_-@_-"/>
    <numFmt numFmtId="164" formatCode="_-* #,##0.00\ _₺_-;\-* #,##0.00\ _₺_-;_-* &quot;-&quot;??\ _₺_-;_-@_-"/>
    <numFmt numFmtId="165" formatCode="_-* #,##0\ _T_L_-;\-* #,##0\ _T_L_-;_-* &quot;-&quot;\ _T_L_-;_-@_-"/>
    <numFmt numFmtId="166" formatCode="_-* #,##0.00\ _T_L_-;\-* #,##0.00\ _T_L_-;_-* &quot;-&quot;??\ _T_L_-;_-@_-"/>
    <numFmt numFmtId="167" formatCode="0.0000"/>
    <numFmt numFmtId="168" formatCode="#,##0.0000_ ;\-#,##0.0000\ "/>
    <numFmt numFmtId="169" formatCode="_-* #,##0.0000\ _₺_-;\-* #,##0.0000\ _₺_-;_-* &quot;-&quot;??\ _₺_-;_-@_-"/>
    <numFmt numFmtId="170" formatCode="#,##0.000000_ ;\-#,##0.000000\ "/>
    <numFmt numFmtId="171" formatCode="_(* #,##0.000000_);_(* \(#,##0.000000\);_(* &quot;-&quot;??_);_(@_)"/>
    <numFmt numFmtId="172" formatCode="_-* #,##0.000000\ _₺_-;\-* #,##0.000000\ _₺_-;_-* &quot;-&quot;??\ _₺_-;_-@_-"/>
    <numFmt numFmtId="173" formatCode="_-* #,##0.00000\ _₺_-;\-* #,##0.00000\ _₺_-;_-* &quot;-&quot;??\ _₺_-;_-@_-"/>
  </numFmts>
  <fonts count="30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color theme="1"/>
      <name val="Arial Nova"/>
      <family val="2"/>
      <charset val="162"/>
    </font>
    <font>
      <b/>
      <sz val="9"/>
      <color theme="1"/>
      <name val="Arial Nova"/>
      <family val="2"/>
      <charset val="162"/>
    </font>
    <font>
      <i/>
      <sz val="9"/>
      <color theme="1"/>
      <name val="Arial Nova"/>
      <family val="2"/>
      <charset val="162"/>
    </font>
    <font>
      <b/>
      <sz val="9"/>
      <color theme="0"/>
      <name val="Arial Nova"/>
      <family val="2"/>
      <charset val="162"/>
    </font>
    <font>
      <sz val="11"/>
      <color theme="1"/>
      <name val="Calibri"/>
      <family val="2"/>
      <charset val="162"/>
    </font>
    <font>
      <b/>
      <sz val="8"/>
      <color theme="1"/>
      <name val="Arial Nova"/>
      <family val="2"/>
      <charset val="162"/>
    </font>
    <font>
      <sz val="8"/>
      <color theme="1"/>
      <name val="Arial Nova"/>
      <family val="2"/>
      <charset val="162"/>
    </font>
    <font>
      <b/>
      <sz val="8"/>
      <color rgb="FF000000"/>
      <name val="Arial Nova"/>
      <family val="2"/>
      <charset val="162"/>
    </font>
    <font>
      <b/>
      <sz val="8"/>
      <color rgb="FFC00000"/>
      <name val="Arial Nova"/>
      <family val="2"/>
      <charset val="162"/>
    </font>
    <font>
      <sz val="8"/>
      <color rgb="FF4F4F4F"/>
      <name val="Arial Nova"/>
      <family val="2"/>
      <charset val="162"/>
    </font>
    <font>
      <b/>
      <sz val="9"/>
      <color theme="1"/>
      <name val="SymbolPS"/>
      <family val="5"/>
      <charset val="2"/>
    </font>
    <font>
      <b/>
      <sz val="9.9"/>
      <color theme="1"/>
      <name val="Arial Nova"/>
      <family val="2"/>
      <charset val="162"/>
    </font>
    <font>
      <b/>
      <sz val="9"/>
      <name val="Arial Nova"/>
      <family val="2"/>
      <charset val="162"/>
    </font>
    <font>
      <b/>
      <sz val="9"/>
      <color rgb="FF0B813C"/>
      <name val="Arial Nova"/>
      <family val="2"/>
      <charset val="162"/>
    </font>
    <font>
      <b/>
      <sz val="9"/>
      <color rgb="FF0B813C"/>
      <name val="SymbolPS"/>
      <family val="5"/>
      <charset val="2"/>
    </font>
    <font>
      <b/>
      <vertAlign val="superscript"/>
      <sz val="9"/>
      <color rgb="FF0B813C"/>
      <name val="Arial Nova"/>
      <family val="2"/>
      <charset val="162"/>
    </font>
    <font>
      <b/>
      <sz val="10"/>
      <color rgb="FF0B813C"/>
      <name val="Arial Nova"/>
      <family val="2"/>
      <charset val="162"/>
    </font>
    <font>
      <sz val="10"/>
      <color rgb="FF0B813C"/>
      <name val="Arial Nova"/>
      <family val="2"/>
      <charset val="162"/>
    </font>
    <font>
      <b/>
      <sz val="11"/>
      <color rgb="FF0B813C"/>
      <name val="Arial Nova"/>
      <family val="2"/>
      <charset val="162"/>
    </font>
    <font>
      <i/>
      <sz val="8"/>
      <color theme="0" tint="-0.499984740745262"/>
      <name val="Arial Nova"/>
      <family val="2"/>
      <charset val="162"/>
    </font>
    <font>
      <b/>
      <sz val="14"/>
      <color rgb="FF0B813C"/>
      <name val="Arial Nova"/>
      <family val="2"/>
      <charset val="162"/>
    </font>
    <font>
      <sz val="14"/>
      <color rgb="FF0B813C"/>
      <name val="Arial"/>
      <family val="2"/>
      <charset val="162"/>
    </font>
    <font>
      <sz val="8"/>
      <name val="Arial Nova"/>
      <family val="2"/>
      <charset val="162"/>
    </font>
    <font>
      <b/>
      <sz val="11"/>
      <color rgb="FFC00000"/>
      <name val="Arial Nova"/>
      <family val="2"/>
      <charset val="162"/>
    </font>
    <font>
      <b/>
      <i/>
      <sz val="11"/>
      <color rgb="FFC0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E7AB"/>
        <bgColor indexed="64"/>
      </patternFill>
    </fill>
    <fill>
      <patternFill patternType="solid">
        <fgColor rgb="FF0B813C"/>
        <bgColor indexed="64"/>
      </patternFill>
    </fill>
    <fill>
      <patternFill patternType="solid">
        <fgColor rgb="FFD1DA7C"/>
        <bgColor indexed="64"/>
      </patternFill>
    </fill>
    <fill>
      <patternFill patternType="solid">
        <fgColor rgb="FFEFF2D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rgb="FF0B813C"/>
      </left>
      <right/>
      <top style="medium">
        <color rgb="FF0B813C"/>
      </top>
      <bottom/>
      <diagonal/>
    </border>
    <border>
      <left/>
      <right/>
      <top style="medium">
        <color rgb="FF0B813C"/>
      </top>
      <bottom/>
      <diagonal/>
    </border>
    <border>
      <left/>
      <right style="medium">
        <color rgb="FF0B813C"/>
      </right>
      <top style="medium">
        <color rgb="FF0B813C"/>
      </top>
      <bottom/>
      <diagonal/>
    </border>
    <border>
      <left style="medium">
        <color rgb="FF0B813C"/>
      </left>
      <right/>
      <top/>
      <bottom/>
      <diagonal/>
    </border>
    <border>
      <left/>
      <right style="medium">
        <color rgb="FF0B813C"/>
      </right>
      <top/>
      <bottom/>
      <diagonal/>
    </border>
    <border>
      <left style="medium">
        <color rgb="FF0B813C"/>
      </left>
      <right/>
      <top/>
      <bottom style="medium">
        <color rgb="FF0B813C"/>
      </bottom>
      <diagonal/>
    </border>
    <border>
      <left/>
      <right/>
      <top/>
      <bottom style="medium">
        <color rgb="FF0B813C"/>
      </bottom>
      <diagonal/>
    </border>
    <border>
      <left/>
      <right style="medium">
        <color rgb="FF0B813C"/>
      </right>
      <top/>
      <bottom style="medium">
        <color rgb="FF0B813C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1" applyFont="1" applyAlignme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67" fontId="5" fillId="0" borderId="0" xfId="0" applyNumberFormat="1" applyFont="1" applyAlignment="1">
      <alignment vertical="center" wrapText="1"/>
    </xf>
    <xf numFmtId="167" fontId="5" fillId="0" borderId="0" xfId="0" applyNumberFormat="1" applyFont="1" applyAlignment="1">
      <alignment vertical="center"/>
    </xf>
    <xf numFmtId="17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9" fontId="5" fillId="0" borderId="0" xfId="1" applyNumberFormat="1" applyFont="1" applyAlignment="1">
      <alignment vertical="center"/>
    </xf>
    <xf numFmtId="164" fontId="5" fillId="0" borderId="0" xfId="1" applyFont="1" applyBorder="1" applyAlignment="1">
      <alignment horizontal="left" vertical="center" indent="1"/>
    </xf>
    <xf numFmtId="168" fontId="5" fillId="0" borderId="0" xfId="1" applyNumberFormat="1" applyFont="1" applyBorder="1" applyAlignment="1">
      <alignment horizontal="center" vertical="center"/>
    </xf>
    <xf numFmtId="168" fontId="5" fillId="0" borderId="0" xfId="1" applyNumberFormat="1" applyFont="1" applyAlignment="1">
      <alignment horizontal="center" vertical="center"/>
    </xf>
    <xf numFmtId="17" fontId="10" fillId="0" borderId="0" xfId="1" quotePrefix="1" applyNumberFormat="1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3" fillId="2" borderId="14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  <xf numFmtId="164" fontId="11" fillId="0" borderId="0" xfId="1" applyFont="1" applyBorder="1" applyAlignment="1">
      <alignment horizontal="left" vertical="center" indent="1"/>
    </xf>
    <xf numFmtId="0" fontId="14" fillId="0" borderId="0" xfId="0" applyFont="1"/>
    <xf numFmtId="164" fontId="8" fillId="5" borderId="4" xfId="1" applyFont="1" applyFill="1" applyBorder="1" applyAlignment="1">
      <alignment horizontal="left" vertical="center" wrapText="1"/>
    </xf>
    <xf numFmtId="49" fontId="6" fillId="6" borderId="4" xfId="1" applyNumberFormat="1" applyFont="1" applyFill="1" applyBorder="1" applyAlignment="1">
      <alignment horizontal="center" vertical="center" wrapText="1"/>
    </xf>
    <xf numFmtId="49" fontId="6" fillId="7" borderId="2" xfId="1" applyNumberFormat="1" applyFont="1" applyFill="1" applyBorder="1" applyAlignment="1">
      <alignment horizontal="left" vertical="center" wrapText="1" indent="1"/>
    </xf>
    <xf numFmtId="0" fontId="8" fillId="5" borderId="8" xfId="0" applyFont="1" applyFill="1" applyBorder="1" applyAlignment="1">
      <alignment horizontal="center" vertical="center"/>
    </xf>
    <xf numFmtId="164" fontId="8" fillId="5" borderId="4" xfId="1" applyFont="1" applyFill="1" applyBorder="1" applyAlignment="1">
      <alignment horizontal="left" vertical="center"/>
    </xf>
    <xf numFmtId="168" fontId="5" fillId="2" borderId="9" xfId="1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left" vertical="center"/>
    </xf>
    <xf numFmtId="164" fontId="18" fillId="0" borderId="2" xfId="1" applyFont="1" applyBorder="1" applyAlignment="1">
      <alignment horizontal="justify" vertical="center"/>
    </xf>
    <xf numFmtId="164" fontId="18" fillId="2" borderId="2" xfId="1" applyFont="1" applyFill="1" applyBorder="1" applyAlignment="1">
      <alignment horizontal="justify" vertical="center"/>
    </xf>
    <xf numFmtId="168" fontId="19" fillId="0" borderId="9" xfId="1" applyNumberFormat="1" applyFont="1" applyFill="1" applyBorder="1" applyAlignment="1">
      <alignment horizontal="center" vertical="center"/>
    </xf>
    <xf numFmtId="49" fontId="18" fillId="0" borderId="2" xfId="1" applyNumberFormat="1" applyFont="1" applyBorder="1" applyAlignment="1">
      <alignment horizontal="left" vertical="center" wrapText="1" indent="1"/>
    </xf>
    <xf numFmtId="49" fontId="18" fillId="2" borderId="2" xfId="1" applyNumberFormat="1" applyFont="1" applyFill="1" applyBorder="1" applyAlignment="1">
      <alignment horizontal="left" vertical="center" wrapText="1" indent="1"/>
    </xf>
    <xf numFmtId="170" fontId="18" fillId="2" borderId="9" xfId="1" applyNumberFormat="1" applyFont="1" applyFill="1" applyBorder="1" applyAlignment="1">
      <alignment horizontal="center" vertical="center"/>
    </xf>
    <xf numFmtId="49" fontId="18" fillId="2" borderId="2" xfId="1" applyNumberFormat="1" applyFont="1" applyFill="1" applyBorder="1" applyAlignment="1">
      <alignment horizontal="left" vertical="center"/>
    </xf>
    <xf numFmtId="170" fontId="18" fillId="0" borderId="9" xfId="1" applyNumberFormat="1" applyFont="1" applyBorder="1" applyAlignment="1">
      <alignment horizontal="center" vertical="center"/>
    </xf>
    <xf numFmtId="49" fontId="18" fillId="0" borderId="2" xfId="1" applyNumberFormat="1" applyFont="1" applyBorder="1" applyAlignment="1">
      <alignment horizontal="left" vertical="center"/>
    </xf>
    <xf numFmtId="164" fontId="18" fillId="0" borderId="2" xfId="1" applyFont="1" applyBorder="1" applyAlignment="1">
      <alignment horizontal="left" vertical="center"/>
    </xf>
    <xf numFmtId="170" fontId="8" fillId="3" borderId="10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7" fillId="4" borderId="3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70" fontId="18" fillId="2" borderId="11" xfId="1" applyNumberFormat="1" applyFont="1" applyFill="1" applyBorder="1" applyAlignment="1">
      <alignment horizontal="center" vertical="center"/>
    </xf>
    <xf numFmtId="49" fontId="18" fillId="2" borderId="6" xfId="1" applyNumberFormat="1" applyFont="1" applyFill="1" applyBorder="1" applyAlignment="1">
      <alignment horizontal="left" vertical="center"/>
    </xf>
    <xf numFmtId="49" fontId="18" fillId="2" borderId="7" xfId="1" applyNumberFormat="1" applyFont="1" applyFill="1" applyBorder="1" applyAlignment="1">
      <alignment horizontal="left" vertical="center"/>
    </xf>
    <xf numFmtId="164" fontId="18" fillId="0" borderId="1" xfId="1" applyFont="1" applyFill="1" applyBorder="1" applyAlignment="1">
      <alignment horizontal="justify" vertical="center"/>
    </xf>
    <xf numFmtId="164" fontId="18" fillId="0" borderId="1" xfId="1" applyFont="1" applyBorder="1" applyAlignment="1">
      <alignment horizontal="left" vertical="center" indent="1"/>
    </xf>
    <xf numFmtId="164" fontId="18" fillId="2" borderId="12" xfId="1" applyFont="1" applyFill="1" applyBorder="1" applyAlignment="1">
      <alignment horizontal="justify" vertical="center"/>
    </xf>
    <xf numFmtId="164" fontId="18" fillId="2" borderId="12" xfId="1" applyFont="1" applyFill="1" applyBorder="1" applyAlignment="1">
      <alignment horizontal="left" vertical="center" indent="1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164" fontId="5" fillId="0" borderId="17" xfId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167" fontId="5" fillId="0" borderId="20" xfId="0" applyNumberFormat="1" applyFont="1" applyBorder="1" applyAlignment="1">
      <alignment vertical="center" wrapText="1"/>
    </xf>
    <xf numFmtId="0" fontId="5" fillId="0" borderId="20" xfId="0" applyFont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168" fontId="5" fillId="0" borderId="20" xfId="1" applyNumberFormat="1" applyFont="1" applyBorder="1" applyAlignment="1">
      <alignment horizontal="center" vertical="center"/>
    </xf>
    <xf numFmtId="164" fontId="5" fillId="0" borderId="0" xfId="1" applyFont="1" applyBorder="1" applyAlignment="1">
      <alignment vertical="center"/>
    </xf>
    <xf numFmtId="164" fontId="24" fillId="0" borderId="0" xfId="1" quotePrefix="1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164" fontId="5" fillId="0" borderId="22" xfId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172" fontId="12" fillId="0" borderId="24" xfId="1" applyNumberFormat="1" applyFont="1" applyFill="1" applyBorder="1" applyAlignment="1">
      <alignment horizontal="left" vertical="center" indent="1"/>
    </xf>
    <xf numFmtId="172" fontId="10" fillId="0" borderId="2" xfId="1" applyNumberFormat="1" applyFont="1" applyFill="1" applyBorder="1" applyAlignment="1">
      <alignment horizontal="left" vertical="center" indent="1"/>
    </xf>
    <xf numFmtId="172" fontId="10" fillId="0" borderId="15" xfId="1" applyNumberFormat="1" applyFont="1" applyFill="1" applyBorder="1" applyAlignment="1">
      <alignment horizontal="left" vertical="center" indent="1"/>
    </xf>
    <xf numFmtId="164" fontId="27" fillId="0" borderId="24" xfId="1" applyFont="1" applyFill="1" applyBorder="1" applyAlignment="1">
      <alignment horizontal="left" vertical="center" indent="1"/>
    </xf>
    <xf numFmtId="172" fontId="27" fillId="0" borderId="24" xfId="1" applyNumberFormat="1" applyFont="1" applyFill="1" applyBorder="1" applyAlignment="1">
      <alignment horizontal="left" vertical="center" indent="1"/>
    </xf>
    <xf numFmtId="164" fontId="27" fillId="0" borderId="2" xfId="1" applyFont="1" applyFill="1" applyBorder="1" applyAlignment="1">
      <alignment horizontal="left" vertical="center" indent="1"/>
    </xf>
    <xf numFmtId="164" fontId="27" fillId="0" borderId="15" xfId="1" applyFont="1" applyFill="1" applyBorder="1" applyAlignment="1">
      <alignment horizontal="left" vertical="center" indent="1"/>
    </xf>
    <xf numFmtId="173" fontId="27" fillId="0" borderId="24" xfId="1" applyNumberFormat="1" applyFont="1" applyFill="1" applyBorder="1" applyAlignment="1">
      <alignment horizontal="left" vertical="center" indent="1"/>
    </xf>
    <xf numFmtId="173" fontId="27" fillId="0" borderId="2" xfId="1" applyNumberFormat="1" applyFont="1" applyFill="1" applyBorder="1" applyAlignment="1">
      <alignment horizontal="left" vertical="center" indent="1"/>
    </xf>
    <xf numFmtId="173" fontId="27" fillId="0" borderId="15" xfId="1" applyNumberFormat="1" applyFont="1" applyFill="1" applyBorder="1" applyAlignment="1">
      <alignment horizontal="left" vertical="center" indent="1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9" fillId="0" borderId="13" xfId="0" applyFont="1" applyBorder="1" applyAlignment="1">
      <alignment horizontal="left" vertical="center" wrapText="1" indent="13"/>
    </xf>
    <xf numFmtId="0" fontId="25" fillId="0" borderId="0" xfId="0" applyFont="1" applyAlignment="1">
      <alignment horizontal="left" vertical="center" wrapText="1" indent="13"/>
    </xf>
    <xf numFmtId="0" fontId="26" fillId="0" borderId="0" xfId="0" applyFont="1" applyAlignment="1">
      <alignment horizontal="left" vertical="center" wrapText="1" indent="13"/>
    </xf>
    <xf numFmtId="49" fontId="23" fillId="2" borderId="5" xfId="1" applyNumberFormat="1" applyFont="1" applyFill="1" applyBorder="1" applyAlignment="1">
      <alignment horizontal="justify" vertical="center" wrapText="1"/>
    </xf>
    <xf numFmtId="49" fontId="23" fillId="0" borderId="6" xfId="0" applyNumberFormat="1" applyFont="1" applyBorder="1" applyAlignment="1">
      <alignment horizontal="justify" vertical="center" wrapText="1"/>
    </xf>
    <xf numFmtId="164" fontId="21" fillId="2" borderId="5" xfId="1" applyFont="1" applyFill="1" applyBorder="1" applyAlignment="1">
      <alignment horizontal="left" vertical="center" wrapText="1" indent="1"/>
    </xf>
    <xf numFmtId="164" fontId="22" fillId="2" borderId="6" xfId="1" applyFont="1" applyFill="1" applyBorder="1" applyAlignment="1">
      <alignment horizontal="left" vertical="center" wrapText="1" indent="1"/>
    </xf>
    <xf numFmtId="164" fontId="18" fillId="0" borderId="1" xfId="1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164" fontId="18" fillId="2" borderId="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2" fillId="2" borderId="0" xfId="0" applyFont="1" applyFill="1" applyAlignment="1">
      <alignment horizontal="left" vertical="center" indent="1"/>
    </xf>
    <xf numFmtId="0" fontId="12" fillId="2" borderId="14" xfId="0" applyFont="1" applyFill="1" applyBorder="1" applyAlignment="1">
      <alignment horizontal="left" vertical="center" indent="1"/>
    </xf>
    <xf numFmtId="171" fontId="12" fillId="2" borderId="0" xfId="1" applyNumberFormat="1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</cellXfs>
  <cellStyles count="22">
    <cellStyle name="Comma" xfId="1" builtinId="3"/>
    <cellStyle name="Comma [0] 2" xfId="5" xr:uid="{00000000-0005-0000-0000-000001000000}"/>
    <cellStyle name="Comma [0] 3" xfId="6" xr:uid="{00000000-0005-0000-0000-000002000000}"/>
    <cellStyle name="Comma 2" xfId="7" xr:uid="{00000000-0005-0000-0000-000003000000}"/>
    <cellStyle name="Comma 3" xfId="13" xr:uid="{00000000-0005-0000-0000-000004000000}"/>
    <cellStyle name="Currency [0] 2" xfId="13" xr:uid="{00000000-0005-0000-0000-000005000000}"/>
    <cellStyle name="Currency 2" xfId="13" xr:uid="{00000000-0005-0000-0000-000006000000}"/>
    <cellStyle name="Currency 3" xfId="18" xr:uid="{00000000-0005-0000-0000-000007000000}"/>
    <cellStyle name="Normal" xfId="0" builtinId="0"/>
    <cellStyle name="Normal 2" xfId="8" xr:uid="{00000000-0005-0000-0000-000009000000}"/>
    <cellStyle name="Normal 3" xfId="9" xr:uid="{00000000-0005-0000-0000-00000A000000}"/>
    <cellStyle name="Normal 3 2" xfId="2" xr:uid="{00000000-0005-0000-0000-00000B000000}"/>
    <cellStyle name="Normal 4" xfId="3" xr:uid="{00000000-0005-0000-0000-00000C000000}"/>
    <cellStyle name="Normal 5" xfId="10" xr:uid="{00000000-0005-0000-0000-00000D000000}"/>
    <cellStyle name="Normal 6" xfId="11" xr:uid="{00000000-0005-0000-0000-00000E000000}"/>
    <cellStyle name="Normal 7" xfId="4" xr:uid="{00000000-0005-0000-0000-00000F000000}"/>
    <cellStyle name="Normal 8" xfId="17" xr:uid="{00000000-0005-0000-0000-000010000000}"/>
    <cellStyle name="ParaBirimi 2" xfId="12" xr:uid="{00000000-0005-0000-0000-000011000000}"/>
    <cellStyle name="Percent 2" xfId="13" xr:uid="{00000000-0005-0000-0000-000012000000}"/>
    <cellStyle name="Virgül 2" xfId="14" xr:uid="{00000000-0005-0000-0000-000013000000}"/>
    <cellStyle name="Virgül 3" xfId="15" xr:uid="{00000000-0005-0000-0000-000014000000}"/>
    <cellStyle name="Yüzde 2" xfId="16" xr:uid="{00000000-0005-0000-0000-000015000000}"/>
  </cellStyles>
  <dxfs count="0"/>
  <tableStyles count="0" defaultTableStyle="TableStyleMedium2" defaultPivotStyle="PivotStyleLight16"/>
  <colors>
    <mruColors>
      <color rgb="FF0B813C"/>
      <color rgb="FFE1E7AB"/>
      <color rgb="FFEFF2D2"/>
      <color rgb="FFD1DA7C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233796</xdr:colOff>
      <xdr:row>2</xdr:row>
      <xdr:rowOff>62344</xdr:rowOff>
    </xdr:from>
    <xdr:to>
      <xdr:col>3</xdr:col>
      <xdr:colOff>43295</xdr:colOff>
      <xdr:row>3</xdr:row>
      <xdr:rowOff>63749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2" t="38436" r="12522" b="38280"/>
        <a:stretch/>
      </xdr:blipFill>
      <xdr:spPr>
        <a:xfrm>
          <a:off x="450273" y="382730"/>
          <a:ext cx="1593272" cy="47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1"/>
  <sheetViews>
    <sheetView showGridLines="0" showRowColHeaders="0" tabSelected="1" zoomScale="110" zoomScaleNormal="110" workbookViewId="0">
      <selection activeCell="J20" sqref="J20"/>
    </sheetView>
  </sheetViews>
  <sheetFormatPr defaultColWidth="9.1640625" defaultRowHeight="12"/>
  <cols>
    <col min="1" max="1" width="3.83203125" style="2" customWidth="1"/>
    <col min="2" max="2" width="4.6640625" style="1" customWidth="1"/>
    <col min="3" max="3" width="26.5" style="2" bestFit="1" customWidth="1"/>
    <col min="4" max="4" width="69" style="2" customWidth="1"/>
    <col min="5" max="5" width="19.83203125" style="2" customWidth="1"/>
    <col min="6" max="6" width="43" style="3" customWidth="1"/>
    <col min="7" max="7" width="4.1640625" style="2" customWidth="1"/>
    <col min="8" max="8" width="2.6640625" style="2" customWidth="1"/>
    <col min="9" max="9" width="16.83203125" style="2" customWidth="1"/>
    <col min="10" max="10" width="10.6640625" style="2" customWidth="1"/>
    <col min="11" max="12" width="9.1640625" style="2" customWidth="1"/>
    <col min="13" max="16384" width="9.1640625" style="2"/>
  </cols>
  <sheetData>
    <row r="1" spans="2:10" ht="12.75" thickBot="1"/>
    <row r="2" spans="2:10">
      <c r="B2" s="51"/>
      <c r="C2" s="52"/>
      <c r="D2" s="52"/>
      <c r="E2" s="52"/>
      <c r="F2" s="53"/>
      <c r="G2" s="54"/>
    </row>
    <row r="3" spans="2:10" ht="37.9" customHeight="1">
      <c r="B3" s="55"/>
      <c r="C3" s="4"/>
      <c r="D3" s="80" t="s">
        <v>43</v>
      </c>
      <c r="E3" s="81"/>
      <c r="F3" s="81"/>
      <c r="G3" s="56"/>
      <c r="H3" s="6"/>
    </row>
    <row r="4" spans="2:10" ht="25.9" customHeight="1">
      <c r="B4" s="55"/>
      <c r="C4" s="4"/>
      <c r="D4" s="79" t="s">
        <v>32</v>
      </c>
      <c r="E4" s="79"/>
      <c r="F4" s="79"/>
      <c r="G4" s="56"/>
      <c r="H4" s="6"/>
    </row>
    <row r="5" spans="2:10" ht="26.45" customHeight="1" thickBot="1">
      <c r="B5" s="55"/>
      <c r="C5" s="23" t="s">
        <v>34</v>
      </c>
      <c r="D5" s="24" t="s">
        <v>33</v>
      </c>
      <c r="E5" s="26" t="s">
        <v>2</v>
      </c>
      <c r="F5" s="27" t="s">
        <v>7</v>
      </c>
      <c r="G5" s="57"/>
    </row>
    <row r="6" spans="2:10" ht="18.600000000000001" customHeight="1">
      <c r="B6" s="55"/>
      <c r="C6" s="31" t="s">
        <v>9</v>
      </c>
      <c r="D6" s="25" t="s">
        <v>26</v>
      </c>
      <c r="E6" s="28"/>
      <c r="F6" s="29"/>
      <c r="G6" s="58"/>
      <c r="H6" s="7"/>
    </row>
    <row r="7" spans="2:10" ht="18.600000000000001" customHeight="1">
      <c r="B7" s="55"/>
      <c r="C7" s="30" t="s">
        <v>0</v>
      </c>
      <c r="D7" s="33" t="s">
        <v>1</v>
      </c>
      <c r="E7" s="32" t="s">
        <v>35</v>
      </c>
      <c r="F7" s="39" t="s">
        <v>51</v>
      </c>
      <c r="G7" s="58"/>
      <c r="H7" s="7"/>
    </row>
    <row r="8" spans="2:10" ht="18.600000000000001" customHeight="1">
      <c r="B8" s="55"/>
      <c r="C8" s="31" t="s">
        <v>4</v>
      </c>
      <c r="D8" s="34" t="s">
        <v>44</v>
      </c>
      <c r="E8" s="35">
        <f>VLOOKUP(D6,Data!C3:D18,2,FALSE)</f>
        <v>17</v>
      </c>
      <c r="F8" s="36" t="s">
        <v>36</v>
      </c>
      <c r="G8" s="58"/>
      <c r="H8" s="7"/>
    </row>
    <row r="9" spans="2:10" ht="18.600000000000001" customHeight="1">
      <c r="B9" s="55"/>
      <c r="C9" s="30" t="s">
        <v>11</v>
      </c>
      <c r="D9" s="33" t="s">
        <v>13</v>
      </c>
      <c r="E9" s="37">
        <f>VLOOKUP(D6,Data!$C$3:$F$18,3,FALSE)</f>
        <v>8.4301000000000001E-2</v>
      </c>
      <c r="F9" s="38" t="s">
        <v>36</v>
      </c>
      <c r="G9" s="58"/>
      <c r="H9" s="7"/>
    </row>
    <row r="10" spans="2:10" ht="18.600000000000001" customHeight="1">
      <c r="B10" s="55"/>
      <c r="C10" s="31" t="s">
        <v>8</v>
      </c>
      <c r="D10" s="34" t="s">
        <v>14</v>
      </c>
      <c r="E10" s="35">
        <f>I12-E8-E11-E9</f>
        <v>4.8926990000000004</v>
      </c>
      <c r="F10" s="36" t="s">
        <v>36</v>
      </c>
      <c r="G10" s="58"/>
      <c r="H10" s="7"/>
      <c r="J10" s="8"/>
    </row>
    <row r="11" spans="2:10" ht="18.600000000000001" customHeight="1" thickBot="1">
      <c r="B11" s="55"/>
      <c r="C11" s="30" t="s">
        <v>5</v>
      </c>
      <c r="D11" s="33" t="s">
        <v>6</v>
      </c>
      <c r="E11" s="37">
        <v>2.3E-2</v>
      </c>
      <c r="F11" s="38" t="s">
        <v>36</v>
      </c>
      <c r="G11" s="58"/>
      <c r="H11" s="7"/>
      <c r="I11" s="41" t="s">
        <v>38</v>
      </c>
    </row>
    <row r="12" spans="2:10" ht="18.600000000000001" customHeight="1" thickBot="1">
      <c r="B12" s="55"/>
      <c r="C12" s="82" t="s">
        <v>46</v>
      </c>
      <c r="D12" s="84" t="s">
        <v>12</v>
      </c>
      <c r="E12" s="40">
        <f>SUM(E8:E11)</f>
        <v>22</v>
      </c>
      <c r="F12" s="46" t="s">
        <v>37</v>
      </c>
      <c r="G12" s="57"/>
      <c r="I12" s="42">
        <v>22</v>
      </c>
      <c r="J12" s="43" t="s">
        <v>41</v>
      </c>
    </row>
    <row r="13" spans="2:10" ht="18.600000000000001" customHeight="1" thickBot="1">
      <c r="B13" s="55"/>
      <c r="C13" s="83"/>
      <c r="D13" s="85"/>
      <c r="E13" s="44">
        <f>+E12/10.64</f>
        <v>2.0676691729323307</v>
      </c>
      <c r="F13" s="45" t="s">
        <v>10</v>
      </c>
      <c r="G13" s="57"/>
      <c r="I13" s="10"/>
      <c r="J13" s="9"/>
    </row>
    <row r="14" spans="2:10" ht="6" customHeight="1">
      <c r="B14" s="55"/>
      <c r="C14" s="5"/>
      <c r="D14" s="11"/>
      <c r="E14" s="12"/>
      <c r="F14" s="12"/>
      <c r="G14" s="59"/>
      <c r="H14" s="13"/>
    </row>
    <row r="15" spans="2:10" ht="30" customHeight="1">
      <c r="B15" s="55"/>
      <c r="C15" s="47" t="s">
        <v>3</v>
      </c>
      <c r="D15" s="48" t="s">
        <v>48</v>
      </c>
      <c r="E15" s="86" t="s">
        <v>39</v>
      </c>
      <c r="F15" s="87"/>
      <c r="G15" s="59"/>
      <c r="H15" s="13"/>
    </row>
    <row r="16" spans="2:10" ht="30" customHeight="1">
      <c r="B16" s="55"/>
      <c r="C16" s="49" t="s">
        <v>19</v>
      </c>
      <c r="D16" s="50" t="s">
        <v>47</v>
      </c>
      <c r="E16" s="88" t="s">
        <v>49</v>
      </c>
      <c r="F16" s="89"/>
      <c r="G16" s="59"/>
      <c r="H16" s="13"/>
    </row>
    <row r="17" spans="2:7" ht="16.149999999999999" customHeight="1">
      <c r="B17" s="55"/>
      <c r="C17" s="90" t="s">
        <v>40</v>
      </c>
      <c r="D17" s="91"/>
      <c r="E17" s="91"/>
      <c r="F17" s="91"/>
      <c r="G17" s="59"/>
    </row>
    <row r="18" spans="2:7" ht="16.149999999999999" customHeight="1">
      <c r="B18" s="55"/>
      <c r="C18" s="77" t="s">
        <v>42</v>
      </c>
      <c r="D18" s="78"/>
      <c r="E18" s="78"/>
      <c r="F18" s="78"/>
      <c r="G18" s="59"/>
    </row>
    <row r="19" spans="2:7" ht="4.9000000000000004" customHeight="1">
      <c r="B19" s="55"/>
      <c r="F19" s="60"/>
      <c r="G19" s="59"/>
    </row>
    <row r="20" spans="2:7">
      <c r="B20" s="55"/>
      <c r="C20" s="66"/>
      <c r="F20" s="61" t="s">
        <v>50</v>
      </c>
      <c r="G20" s="57"/>
    </row>
    <row r="21" spans="2:7" ht="12.75" thickBot="1">
      <c r="B21" s="62"/>
      <c r="C21" s="63"/>
      <c r="D21" s="63"/>
      <c r="E21" s="63"/>
      <c r="F21" s="64"/>
      <c r="G21" s="65"/>
    </row>
  </sheetData>
  <mergeCells count="8">
    <mergeCell ref="C18:F18"/>
    <mergeCell ref="D4:F4"/>
    <mergeCell ref="D3:F3"/>
    <mergeCell ref="C12:C13"/>
    <mergeCell ref="D12:D13"/>
    <mergeCell ref="E15:F15"/>
    <mergeCell ref="E16:F16"/>
    <mergeCell ref="C17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Data!$C$4:$C$18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21"/>
  <sheetViews>
    <sheetView showGridLines="0" zoomScale="120" zoomScaleNormal="120" workbookViewId="0">
      <selection activeCell="C5" sqref="C5:E17"/>
    </sheetView>
  </sheetViews>
  <sheetFormatPr defaultColWidth="9.1640625" defaultRowHeight="11.25"/>
  <cols>
    <col min="1" max="1" width="9.1640625" style="17"/>
    <col min="2" max="2" width="2.1640625" style="17" customWidth="1"/>
    <col min="3" max="3" width="16.1640625" style="21" customWidth="1"/>
    <col min="4" max="4" width="16.5" style="15" customWidth="1"/>
    <col min="5" max="5" width="13.5" style="15" bestFit="1" customWidth="1"/>
    <col min="6" max="6" width="13.6640625" style="16" bestFit="1" customWidth="1"/>
    <col min="7" max="16384" width="9.1640625" style="17"/>
  </cols>
  <sheetData>
    <row r="1" spans="3:6">
      <c r="C1" s="14"/>
    </row>
    <row r="2" spans="3:6" ht="17.100000000000001" customHeight="1">
      <c r="C2" s="92" t="s">
        <v>15</v>
      </c>
      <c r="D2" s="18">
        <v>44927</v>
      </c>
      <c r="E2" s="18">
        <v>44927</v>
      </c>
      <c r="F2" s="94" t="s">
        <v>17</v>
      </c>
    </row>
    <row r="3" spans="3:6" ht="30" customHeight="1">
      <c r="C3" s="93"/>
      <c r="D3" s="19" t="s">
        <v>18</v>
      </c>
      <c r="E3" s="20" t="s">
        <v>16</v>
      </c>
      <c r="F3" s="95"/>
    </row>
    <row r="4" spans="3:6" ht="16.899999999999999" customHeight="1">
      <c r="C4" s="70"/>
      <c r="D4" s="71"/>
      <c r="E4" s="71"/>
      <c r="F4" s="67"/>
    </row>
    <row r="5" spans="3:6" ht="16.899999999999999" customHeight="1">
      <c r="C5" s="70" t="s">
        <v>20</v>
      </c>
      <c r="D5" s="74">
        <v>17</v>
      </c>
      <c r="E5" s="74">
        <v>7.4509000000000006E-2</v>
      </c>
      <c r="F5" s="68">
        <f t="shared" ref="F5:F17" si="0">+D5+E5</f>
        <v>17.074508999999999</v>
      </c>
    </row>
    <row r="6" spans="3:6" ht="16.899999999999999" customHeight="1">
      <c r="C6" s="72" t="s">
        <v>21</v>
      </c>
      <c r="D6" s="75">
        <v>17</v>
      </c>
      <c r="E6" s="75">
        <v>5.5655000000000003E-2</v>
      </c>
      <c r="F6" s="68">
        <f t="shared" si="0"/>
        <v>17.055655000000002</v>
      </c>
    </row>
    <row r="7" spans="3:6" ht="16.899999999999999" customHeight="1">
      <c r="C7" s="72" t="s">
        <v>22</v>
      </c>
      <c r="D7" s="75">
        <v>17</v>
      </c>
      <c r="E7" s="75">
        <v>8.1198000000000006E-2</v>
      </c>
      <c r="F7" s="68">
        <f t="shared" si="0"/>
        <v>17.081198000000001</v>
      </c>
    </row>
    <row r="8" spans="3:6" ht="16.899999999999999" customHeight="1">
      <c r="C8" s="72" t="s">
        <v>23</v>
      </c>
      <c r="D8" s="75">
        <v>17</v>
      </c>
      <c r="E8" s="75">
        <v>0.14901200000000001</v>
      </c>
      <c r="F8" s="68">
        <f t="shared" si="0"/>
        <v>17.149011999999999</v>
      </c>
    </row>
    <row r="9" spans="3:6" ht="16.899999999999999" customHeight="1">
      <c r="C9" s="72" t="s">
        <v>24</v>
      </c>
      <c r="D9" s="75">
        <v>17</v>
      </c>
      <c r="E9" s="75">
        <v>0.183141</v>
      </c>
      <c r="F9" s="68">
        <f t="shared" si="0"/>
        <v>17.183140999999999</v>
      </c>
    </row>
    <row r="10" spans="3:6" ht="16.899999999999999" customHeight="1">
      <c r="C10" s="72" t="s">
        <v>25</v>
      </c>
      <c r="D10" s="75">
        <v>17</v>
      </c>
      <c r="E10" s="75">
        <v>4.8368000000000001E-2</v>
      </c>
      <c r="F10" s="68">
        <f t="shared" si="0"/>
        <v>17.048368</v>
      </c>
    </row>
    <row r="11" spans="3:6" ht="16.899999999999999" customHeight="1">
      <c r="C11" s="72" t="s">
        <v>26</v>
      </c>
      <c r="D11" s="75">
        <v>17</v>
      </c>
      <c r="E11" s="75">
        <v>8.4301000000000001E-2</v>
      </c>
      <c r="F11" s="68">
        <f t="shared" si="0"/>
        <v>17.084301</v>
      </c>
    </row>
    <row r="12" spans="3:6" ht="15" customHeight="1">
      <c r="C12" s="72" t="s">
        <v>27</v>
      </c>
      <c r="D12" s="75">
        <v>17</v>
      </c>
      <c r="E12" s="75">
        <v>0.17969099999999999</v>
      </c>
      <c r="F12" s="68">
        <f t="shared" si="0"/>
        <v>17.179690999999998</v>
      </c>
    </row>
    <row r="13" spans="3:6" ht="16.899999999999999" customHeight="1">
      <c r="C13" s="72" t="s">
        <v>28</v>
      </c>
      <c r="D13" s="75">
        <v>17</v>
      </c>
      <c r="E13" s="75">
        <v>4.5401999999999998E-2</v>
      </c>
      <c r="F13" s="68">
        <f t="shared" si="0"/>
        <v>17.045401999999999</v>
      </c>
    </row>
    <row r="14" spans="3:6" ht="16.899999999999999" customHeight="1">
      <c r="C14" s="72" t="s">
        <v>45</v>
      </c>
      <c r="D14" s="75">
        <v>17</v>
      </c>
      <c r="E14" s="75">
        <v>0.10276399999999999</v>
      </c>
      <c r="F14" s="68">
        <f>+D14+E14</f>
        <v>17.102764000000001</v>
      </c>
    </row>
    <row r="15" spans="3:6" ht="16.899999999999999" customHeight="1">
      <c r="C15" s="72" t="s">
        <v>29</v>
      </c>
      <c r="D15" s="75">
        <v>17</v>
      </c>
      <c r="E15" s="75">
        <v>0.143988</v>
      </c>
      <c r="F15" s="68">
        <f t="shared" si="0"/>
        <v>17.143988</v>
      </c>
    </row>
    <row r="16" spans="3:6" ht="16.899999999999999" customHeight="1">
      <c r="C16" s="72" t="s">
        <v>30</v>
      </c>
      <c r="D16" s="75">
        <v>17</v>
      </c>
      <c r="E16" s="75">
        <v>7.9747999999999999E-2</v>
      </c>
      <c r="F16" s="68">
        <f t="shared" si="0"/>
        <v>17.079747999999999</v>
      </c>
    </row>
    <row r="17" spans="3:6" ht="16.899999999999999" customHeight="1">
      <c r="C17" s="73" t="s">
        <v>31</v>
      </c>
      <c r="D17" s="76">
        <v>17</v>
      </c>
      <c r="E17" s="76">
        <v>0.10774400000000001</v>
      </c>
      <c r="F17" s="69">
        <f t="shared" si="0"/>
        <v>17.107744</v>
      </c>
    </row>
    <row r="18" spans="3:6" ht="16.899999999999999" customHeight="1">
      <c r="C18" s="17"/>
      <c r="D18" s="17"/>
      <c r="E18" s="17"/>
      <c r="F18" s="17"/>
    </row>
    <row r="21" spans="3:6">
      <c r="E21" s="22"/>
    </row>
  </sheetData>
  <sortState xmlns:xlrd2="http://schemas.microsoft.com/office/spreadsheetml/2017/richdata2" ref="C4:F16">
    <sortCondition ref="C4:C16"/>
  </sortState>
  <mergeCells count="2">
    <mergeCell ref="C2:C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CNG web</vt:lpstr>
      <vt:lpstr>Data</vt:lpstr>
      <vt:lpstr>'CNG web'!Print_Area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 Temel</dc:creator>
  <cp:lastModifiedBy>Firat Temel</cp:lastModifiedBy>
  <cp:lastPrinted>2020-09-23T06:30:50Z</cp:lastPrinted>
  <dcterms:created xsi:type="dcterms:W3CDTF">2014-09-08T06:59:18Z</dcterms:created>
  <dcterms:modified xsi:type="dcterms:W3CDTF">2023-01-19T12:11:22Z</dcterms:modified>
</cp:coreProperties>
</file>